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heckCompatibility="1"/>
  <mc:AlternateContent xmlns:mc="http://schemas.openxmlformats.org/markup-compatibility/2006">
    <mc:Choice Requires="x15">
      <x15ac:absPath xmlns:x15ac="http://schemas.microsoft.com/office/spreadsheetml/2010/11/ac" url="https://fnma-my.sharepoint.com/personal/y2ucmb_fanniemae_com/Documents/CSP and CSP Integration/FM.com Impacts/"/>
    </mc:Choice>
  </mc:AlternateContent>
  <xr:revisionPtr revIDLastSave="0" documentId="8_{F4BF6ADC-59CA-4B44-8CAB-DCBB774B873E}" xr6:coauthVersionLast="36" xr6:coauthVersionMax="36" xr10:uidLastSave="{00000000-0000-0000-0000-000000000000}"/>
  <bookViews>
    <workbookView xWindow="0" yWindow="1152" windowWidth="15300" windowHeight="6480" xr2:uid="{00000000-000D-0000-FFFF-FFFF00000000}"/>
  </bookViews>
  <sheets>
    <sheet name="Single Family" sheetId="1" r:id="rId1"/>
    <sheet name="Multifamily" sheetId="7" r:id="rId2"/>
    <sheet name="SMBS" sheetId="9" r:id="rId3"/>
  </sheets>
  <definedNames>
    <definedName name="_xlnm._FilterDatabase" localSheetId="0" hidden="1">'Single Family'!#REF!</definedName>
    <definedName name="_xlnm.Print_Area" localSheetId="1">Multifamily!$A$1:$H$15</definedName>
    <definedName name="_xlnm.Print_Area" localSheetId="0">'Single Family'!$A$1:$H$34</definedName>
    <definedName name="_xlnm.Print_Area" localSheetId="2">SMBS!$A$1:$H$6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1" l="1"/>
  <c r="G7" i="7" l="1"/>
  <c r="G4" i="7"/>
  <c r="H17" i="1"/>
  <c r="H29" i="1"/>
  <c r="G9" i="7" l="1"/>
  <c r="G11" i="7" s="1"/>
  <c r="G17" i="1"/>
  <c r="G7" i="1" l="1"/>
  <c r="G29" i="1"/>
  <c r="G25" i="1" l="1"/>
  <c r="H20" i="1" l="1"/>
  <c r="G20" i="1"/>
  <c r="G12" i="1" l="1"/>
  <c r="G31" i="1" l="1"/>
  <c r="G33" i="1" s="1"/>
  <c r="H12" i="1"/>
  <c r="H7" i="1"/>
  <c r="H31" i="1" l="1"/>
  <c r="H33" i="1" s="1"/>
</calcChain>
</file>

<file path=xl/sharedStrings.xml><?xml version="1.0" encoding="utf-8"?>
<sst xmlns="http://schemas.openxmlformats.org/spreadsheetml/2006/main" count="111" uniqueCount="58">
  <si>
    <t>Trust Number</t>
  </si>
  <si>
    <t>Dealer</t>
  </si>
  <si>
    <t>Group</t>
  </si>
  <si>
    <t>Prefix</t>
  </si>
  <si>
    <t>Coupon</t>
  </si>
  <si>
    <t>Structure Type</t>
  </si>
  <si>
    <t>Collateral Amount</t>
  </si>
  <si>
    <t>Collateral Notional Amount</t>
  </si>
  <si>
    <t>CL</t>
  </si>
  <si>
    <t>CK</t>
  </si>
  <si>
    <t>TOTAL</t>
  </si>
  <si>
    <t>YTD - Multifamily</t>
  </si>
  <si>
    <t>YTD - SMBS</t>
  </si>
  <si>
    <t>RT</t>
  </si>
  <si>
    <t>HY</t>
  </si>
  <si>
    <t>TOTAL - Single Family</t>
  </si>
  <si>
    <t>YTD</t>
  </si>
  <si>
    <t>WF</t>
  </si>
  <si>
    <t>WAC</t>
  </si>
  <si>
    <t>SEQ, WAC/IO</t>
  </si>
  <si>
    <t>CSS</t>
  </si>
  <si>
    <t>BofA</t>
  </si>
  <si>
    <t>I4</t>
  </si>
  <si>
    <t>U4</t>
  </si>
  <si>
    <t>JPM</t>
  </si>
  <si>
    <t>1</t>
  </si>
  <si>
    <t>2</t>
  </si>
  <si>
    <t>SEQ/Z</t>
  </si>
  <si>
    <t>PT/FLT</t>
  </si>
  <si>
    <t>PAC/Z</t>
  </si>
  <si>
    <t>PAC/Z-PT/FLT</t>
  </si>
  <si>
    <t>NOM</t>
  </si>
  <si>
    <t>1A</t>
  </si>
  <si>
    <t>1B</t>
  </si>
  <si>
    <t>MS</t>
  </si>
  <si>
    <t>PT/AFC/FLT-WAC/IO</t>
  </si>
  <si>
    <t>SEQ/Z-PT/FLT</t>
  </si>
  <si>
    <t>NTL/INV</t>
  </si>
  <si>
    <t>TOTAL - Multifamily</t>
  </si>
  <si>
    <t>May 2019 Deal Announcement - Single Family</t>
  </si>
  <si>
    <t>May 2019 Deal Announcement - Multifamily</t>
  </si>
  <si>
    <t>May 2019 Deal Announcement - SMBS</t>
  </si>
  <si>
    <t>I3</t>
  </si>
  <si>
    <t>19F025</t>
  </si>
  <si>
    <t>ARM</t>
  </si>
  <si>
    <t>19F026</t>
  </si>
  <si>
    <t>19F027</t>
  </si>
  <si>
    <t>19F028</t>
  </si>
  <si>
    <t>19F029</t>
  </si>
  <si>
    <t>SC/PT/PO</t>
  </si>
  <si>
    <t>RE</t>
  </si>
  <si>
    <t>19F032</t>
  </si>
  <si>
    <t>19M007</t>
  </si>
  <si>
    <t>BoFA</t>
  </si>
  <si>
    <t>BMO</t>
  </si>
  <si>
    <t>19M008</t>
  </si>
  <si>
    <t>PT/INV-WAC/IO</t>
  </si>
  <si>
    <t>PT/INV-RDP-WAC/IO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</si>
</sst>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0.####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8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1" fillId="0" borderId="0"/>
    <xf numFmtId="44" fontId="7" fillId="0" borderId="0" applyFont="0" applyFill="0" applyBorder="0" applyAlignment="0" applyProtection="0"/>
    <xf numFmtId="0" fontId="14" fillId="0" borderId="0" applyNumberFormat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5" fillId="0" borderId="0" xfId="0" applyFont="1" applyFill="1"/>
    <xf numFmtId="0" fontId="0" fillId="0" borderId="0" xfId="0" applyAlignment="1">
      <alignment horizontal="center"/>
    </xf>
    <xf numFmtId="0" fontId="9" fillId="0" borderId="8" xfId="0" applyNumberFormat="1" applyFont="1" applyFill="1" applyBorder="1" applyAlignment="1">
      <alignment horizontal="center" wrapText="1"/>
    </xf>
    <xf numFmtId="0" fontId="9" fillId="0" borderId="4" xfId="0" applyNumberFormat="1" applyFont="1" applyFill="1" applyBorder="1" applyAlignment="1">
      <alignment horizontal="center" wrapText="1"/>
    </xf>
    <xf numFmtId="164" fontId="9" fillId="0" borderId="4" xfId="0" applyNumberFormat="1" applyFont="1" applyFill="1" applyBorder="1" applyAlignment="1">
      <alignment horizontal="center"/>
    </xf>
    <xf numFmtId="5" fontId="9" fillId="0" borderId="5" xfId="0" applyNumberFormat="1" applyFont="1" applyFill="1" applyBorder="1" applyAlignment="1"/>
    <xf numFmtId="0" fontId="0" fillId="0" borderId="0" xfId="0" applyFill="1"/>
    <xf numFmtId="0" fontId="10" fillId="0" borderId="0" xfId="0" applyFont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2" applyFont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9" fillId="0" borderId="6" xfId="0" applyNumberFormat="1" applyFont="1" applyFill="1" applyBorder="1" applyAlignment="1">
      <alignment horizontal="center" wrapText="1"/>
    </xf>
    <xf numFmtId="0" fontId="9" fillId="0" borderId="7" xfId="0" applyNumberFormat="1" applyFont="1" applyFill="1" applyBorder="1" applyAlignment="1">
      <alignment horizontal="center" wrapText="1"/>
    </xf>
    <xf numFmtId="164" fontId="9" fillId="0" borderId="7" xfId="0" applyNumberFormat="1" applyFont="1" applyFill="1" applyBorder="1" applyAlignment="1">
      <alignment horizontal="center"/>
    </xf>
    <xf numFmtId="5" fontId="9" fillId="0" borderId="7" xfId="0" applyNumberFormat="1" applyFont="1" applyFill="1" applyBorder="1" applyAlignment="1"/>
    <xf numFmtId="5" fontId="9" fillId="0" borderId="13" xfId="0" applyNumberFormat="1" applyFont="1" applyFill="1" applyBorder="1" applyAlignment="1"/>
    <xf numFmtId="0" fontId="1" fillId="0" borderId="4" xfId="0" applyNumberFormat="1" applyFont="1" applyFill="1" applyBorder="1" applyAlignment="1" applyProtection="1">
      <alignment horizontal="center" wrapText="1"/>
      <protection locked="0"/>
    </xf>
    <xf numFmtId="0" fontId="1" fillId="0" borderId="3" xfId="3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 applyProtection="1">
      <alignment horizontal="center" wrapText="1"/>
      <protection locked="0"/>
    </xf>
    <xf numFmtId="0" fontId="1" fillId="0" borderId="7" xfId="0" applyNumberFormat="1" applyFont="1" applyFill="1" applyBorder="1" applyAlignment="1" applyProtection="1">
      <alignment horizontal="center" wrapText="1"/>
      <protection locked="0"/>
    </xf>
    <xf numFmtId="0" fontId="1" fillId="0" borderId="14" xfId="0" applyNumberFormat="1" applyFont="1" applyFill="1" applyBorder="1" applyAlignment="1" applyProtection="1">
      <alignment horizontal="center" wrapText="1"/>
      <protection locked="0"/>
    </xf>
    <xf numFmtId="3" fontId="5" fillId="0" borderId="0" xfId="0" applyNumberFormat="1" applyFont="1" applyFill="1"/>
    <xf numFmtId="0" fontId="5" fillId="0" borderId="0" xfId="0" applyFont="1"/>
    <xf numFmtId="0" fontId="3" fillId="2" borderId="7" xfId="0" applyNumberFormat="1" applyFont="1" applyFill="1" applyBorder="1" applyAlignment="1" applyProtection="1">
      <alignment horizontal="center" wrapText="1"/>
      <protection locked="0"/>
    </xf>
    <xf numFmtId="0" fontId="3" fillId="2" borderId="4" xfId="0" applyNumberFormat="1" applyFont="1" applyFill="1" applyBorder="1" applyAlignment="1" applyProtection="1">
      <alignment horizontal="center" wrapText="1"/>
      <protection locked="0"/>
    </xf>
    <xf numFmtId="0" fontId="3" fillId="2" borderId="14" xfId="0" applyNumberFormat="1" applyFont="1" applyFill="1" applyBorder="1" applyAlignment="1" applyProtection="1">
      <alignment horizontal="center" wrapText="1"/>
      <protection locked="0"/>
    </xf>
    <xf numFmtId="0" fontId="6" fillId="2" borderId="6" xfId="0" applyNumberFormat="1" applyFont="1" applyFill="1" applyBorder="1" applyAlignment="1">
      <alignment horizontal="center" wrapText="1"/>
    </xf>
    <xf numFmtId="0" fontId="6" fillId="2" borderId="7" xfId="0" applyNumberFormat="1" applyFont="1" applyFill="1" applyBorder="1" applyAlignment="1">
      <alignment horizontal="center" wrapText="1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5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7" fontId="3" fillId="2" borderId="4" xfId="0" applyNumberFormat="1" applyFont="1" applyFill="1" applyBorder="1" applyAlignment="1"/>
    <xf numFmtId="0" fontId="3" fillId="2" borderId="11" xfId="0" applyNumberFormat="1" applyFont="1" applyFill="1" applyBorder="1" applyAlignment="1">
      <alignment horizontal="center" wrapText="1"/>
    </xf>
    <xf numFmtId="0" fontId="3" fillId="2" borderId="9" xfId="0" applyNumberFormat="1" applyFont="1" applyFill="1" applyBorder="1" applyAlignment="1">
      <alignment horizontal="center" wrapText="1"/>
    </xf>
    <xf numFmtId="164" fontId="3" fillId="2" borderId="9" xfId="0" applyNumberFormat="1" applyFont="1" applyFill="1" applyBorder="1" applyAlignment="1">
      <alignment horizontal="center"/>
    </xf>
    <xf numFmtId="7" fontId="3" fillId="2" borderId="9" xfId="0" applyNumberFormat="1" applyFont="1" applyFill="1" applyBorder="1" applyAlignment="1"/>
    <xf numFmtId="7" fontId="3" fillId="2" borderId="10" xfId="0" applyNumberFormat="1" applyFont="1" applyFill="1" applyBorder="1" applyAlignment="1"/>
    <xf numFmtId="0" fontId="3" fillId="2" borderId="6" xfId="0" applyNumberFormat="1" applyFont="1" applyFill="1" applyBorder="1" applyAlignment="1">
      <alignment horizontal="center" wrapText="1"/>
    </xf>
    <xf numFmtId="0" fontId="3" fillId="2" borderId="7" xfId="0" applyNumberFormat="1" applyFont="1" applyFill="1" applyBorder="1" applyAlignment="1">
      <alignment horizontal="center" wrapText="1"/>
    </xf>
    <xf numFmtId="0" fontId="3" fillId="2" borderId="5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Border="1" applyAlignment="1" applyProtection="1"/>
    <xf numFmtId="44" fontId="5" fillId="0" borderId="0" xfId="5" applyFont="1" applyFill="1"/>
    <xf numFmtId="0" fontId="1" fillId="3" borderId="8" xfId="0" applyNumberFormat="1" applyFont="1" applyFill="1" applyBorder="1" applyAlignment="1">
      <alignment horizontal="center" wrapText="1"/>
    </xf>
    <xf numFmtId="0" fontId="1" fillId="3" borderId="4" xfId="0" applyNumberFormat="1" applyFont="1" applyFill="1" applyBorder="1" applyAlignment="1">
      <alignment horizontal="center" wrapText="1"/>
    </xf>
    <xf numFmtId="164" fontId="1" fillId="3" borderId="4" xfId="0" applyNumberFormat="1" applyFont="1" applyFill="1" applyBorder="1" applyAlignment="1">
      <alignment horizontal="center"/>
    </xf>
    <xf numFmtId="7" fontId="1" fillId="3" borderId="5" xfId="0" applyNumberFormat="1" applyFont="1" applyFill="1" applyBorder="1" applyAlignment="1"/>
    <xf numFmtId="7" fontId="1" fillId="3" borderId="4" xfId="0" applyNumberFormat="1" applyFont="1" applyFill="1" applyBorder="1" applyAlignment="1"/>
    <xf numFmtId="0" fontId="0" fillId="3" borderId="4" xfId="0" applyNumberFormat="1" applyFont="1" applyFill="1" applyBorder="1" applyAlignment="1">
      <alignment horizontal="center" wrapText="1"/>
    </xf>
    <xf numFmtId="164" fontId="1" fillId="3" borderId="4" xfId="3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 applyProtection="1">
      <alignment horizontal="center" wrapText="1"/>
      <protection locked="0"/>
    </xf>
    <xf numFmtId="7" fontId="13" fillId="0" borderId="0" xfId="0" applyNumberFormat="1" applyFont="1" applyFill="1" applyBorder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7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7" fontId="1" fillId="0" borderId="4" xfId="0" applyNumberFormat="1" applyFont="1" applyFill="1" applyBorder="1" applyAlignment="1">
      <alignment horizontal="center" vertical="center"/>
    </xf>
    <xf numFmtId="7" fontId="3" fillId="2" borderId="4" xfId="0" applyNumberFormat="1" applyFont="1" applyFill="1" applyBorder="1" applyAlignment="1" applyProtection="1">
      <alignment horizontal="center" vertical="center" wrapText="1"/>
    </xf>
    <xf numFmtId="7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7" fontId="13" fillId="0" borderId="0" xfId="0" applyNumberFormat="1" applyFont="1" applyFill="1" applyBorder="1" applyAlignment="1">
      <alignment horizontal="center" vertical="center"/>
    </xf>
    <xf numFmtId="7" fontId="5" fillId="0" borderId="0" xfId="0" applyNumberFormat="1" applyFont="1" applyFill="1" applyAlignment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wrapText="1"/>
      <protection locked="0"/>
    </xf>
    <xf numFmtId="7" fontId="0" fillId="0" borderId="0" xfId="0" applyNumberFormat="1" applyFont="1" applyFill="1" applyBorder="1" applyAlignment="1"/>
    <xf numFmtId="0" fontId="1" fillId="3" borderId="6" xfId="0" applyNumberFormat="1" applyFont="1" applyFill="1" applyBorder="1" applyAlignment="1">
      <alignment horizontal="center" wrapText="1"/>
    </xf>
    <xf numFmtId="0" fontId="1" fillId="3" borderId="7" xfId="0" applyNumberFormat="1" applyFont="1" applyFill="1" applyBorder="1" applyAlignment="1">
      <alignment horizontal="center" wrapText="1"/>
    </xf>
    <xf numFmtId="7" fontId="1" fillId="3" borderId="15" xfId="0" applyNumberFormat="1" applyFont="1" applyFill="1" applyBorder="1" applyAlignment="1"/>
    <xf numFmtId="7" fontId="0" fillId="0" borderId="0" xfId="0" applyNumberFormat="1"/>
    <xf numFmtId="0" fontId="2" fillId="2" borderId="12" xfId="1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wrapText="1"/>
    </xf>
  </cellXfs>
  <cellStyles count="7">
    <cellStyle name="Comma" xfId="2" builtinId="3"/>
    <cellStyle name="Currency" xfId="5" builtinId="4"/>
    <cellStyle name="Normal" xfId="0" builtinId="0"/>
    <cellStyle name="Normal 2" xfId="4" xr:uid="{00000000-0005-0000-0000-000003000000}"/>
    <cellStyle name="Normal 3" xfId="6" xr:uid="{00000000-0005-0000-0000-000004000000}"/>
    <cellStyle name="Normal_October 2009 Deal Summary (WAC,WAM,WALA)" xfId="1" xr:uid="{00000000-0005-0000-0000-000005000000}"/>
    <cellStyle name="Normal_Single Family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11723</xdr:colOff>
      <xdr:row>0</xdr:row>
      <xdr:rowOff>52754</xdr:rowOff>
    </xdr:from>
    <xdr:to>
      <xdr:col>1</xdr:col>
      <xdr:colOff>720383</xdr:colOff>
      <xdr:row>1</xdr:row>
      <xdr:rowOff>29361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" y="52754"/>
          <a:ext cx="1728568" cy="357607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</xdr:colOff>
      <xdr:row>0</xdr:row>
      <xdr:rowOff>52754</xdr:rowOff>
    </xdr:from>
    <xdr:to>
      <xdr:col>1</xdr:col>
      <xdr:colOff>720383</xdr:colOff>
      <xdr:row>1</xdr:row>
      <xdr:rowOff>29361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" y="52754"/>
          <a:ext cx="1729740" cy="357607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</xdr:colOff>
      <xdr:row>0</xdr:row>
      <xdr:rowOff>52754</xdr:rowOff>
    </xdr:from>
    <xdr:to>
      <xdr:col>1</xdr:col>
      <xdr:colOff>720383</xdr:colOff>
      <xdr:row>1</xdr:row>
      <xdr:rowOff>29361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" y="52754"/>
          <a:ext cx="1729740" cy="357607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</xdr:colOff>
      <xdr:row>0</xdr:row>
      <xdr:rowOff>52754</xdr:rowOff>
    </xdr:from>
    <xdr:to>
      <xdr:col>1</xdr:col>
      <xdr:colOff>720383</xdr:colOff>
      <xdr:row>1</xdr:row>
      <xdr:rowOff>29361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" y="52754"/>
          <a:ext cx="1729740" cy="357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707488</xdr:colOff>
      <xdr:row>1</xdr:row>
      <xdr:rowOff>22327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"/>
          <a:ext cx="1728568" cy="3576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707488</xdr:colOff>
      <xdr:row>1</xdr:row>
      <xdr:rowOff>14707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728568" cy="357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="130" zoomScaleNormal="130" zoomScaleSheetLayoutView="190" workbookViewId="0">
      <selection activeCell="D7" sqref="D7"/>
    </sheetView>
  </sheetViews>
  <sheetFormatPr defaultColWidth="9.109375" defaultRowHeight="14.4" x14ac:dyDescent="0.3"/>
  <cols>
    <col min="1" max="1" width="14.88671875" style="2" customWidth="1"/>
    <col min="2" max="2" width="14.88671875" style="14" customWidth="1"/>
    <col min="3" max="4" width="14.88671875" style="2" customWidth="1"/>
    <col min="5" max="5" width="15.44140625" style="14" bestFit="1" customWidth="1"/>
    <col min="6" max="6" width="24.6640625" style="2" bestFit="1" customWidth="1"/>
    <col min="7" max="7" width="25.109375" style="63" customWidth="1"/>
    <col min="8" max="8" width="20.6640625" style="65" customWidth="1"/>
    <col min="9" max="9" width="11.44140625" style="8" bestFit="1" customWidth="1"/>
    <col min="10" max="10" width="13.5546875" style="8" bestFit="1" customWidth="1"/>
    <col min="11" max="11" width="14.6640625" style="8" bestFit="1" customWidth="1"/>
    <col min="12" max="13" width="15.6640625" style="8" bestFit="1" customWidth="1"/>
    <col min="14" max="14" width="25.33203125" style="8" customWidth="1"/>
    <col min="15" max="16384" width="9.109375" style="8"/>
  </cols>
  <sheetData>
    <row r="1" spans="1:13" ht="30" customHeight="1" x14ac:dyDescent="0.4">
      <c r="A1" s="72" t="s">
        <v>39</v>
      </c>
      <c r="B1" s="73"/>
      <c r="C1" s="73"/>
      <c r="D1" s="73"/>
      <c r="E1" s="73"/>
      <c r="F1" s="73"/>
      <c r="G1" s="73"/>
      <c r="H1" s="74"/>
    </row>
    <row r="2" spans="1:13" ht="26.4" x14ac:dyDescent="0.3">
      <c r="A2" s="29" t="s">
        <v>0</v>
      </c>
      <c r="B2" s="29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58" t="s">
        <v>6</v>
      </c>
      <c r="H2" s="64" t="s">
        <v>7</v>
      </c>
    </row>
    <row r="3" spans="1:13" s="2" customFormat="1" x14ac:dyDescent="0.3">
      <c r="A3" s="25" t="s">
        <v>43</v>
      </c>
      <c r="B3" s="25" t="s">
        <v>24</v>
      </c>
      <c r="C3" s="23">
        <v>1</v>
      </c>
      <c r="D3" s="53" t="s">
        <v>42</v>
      </c>
      <c r="E3" s="54">
        <v>5.5</v>
      </c>
      <c r="F3" s="22" t="s">
        <v>28</v>
      </c>
      <c r="G3" s="59">
        <v>109846906</v>
      </c>
      <c r="H3" s="59">
        <v>0</v>
      </c>
    </row>
    <row r="4" spans="1:13" s="2" customFormat="1" x14ac:dyDescent="0.3">
      <c r="A4" s="26"/>
      <c r="B4" s="26"/>
      <c r="C4" s="23">
        <v>2</v>
      </c>
      <c r="D4" s="53" t="s">
        <v>8</v>
      </c>
      <c r="E4" s="54">
        <v>4.5</v>
      </c>
      <c r="F4" s="22" t="s">
        <v>36</v>
      </c>
      <c r="G4" s="59">
        <v>117668256</v>
      </c>
      <c r="H4" s="59">
        <v>0</v>
      </c>
    </row>
    <row r="5" spans="1:13" s="2" customFormat="1" x14ac:dyDescent="0.3">
      <c r="A5" s="26"/>
      <c r="B5" s="26"/>
      <c r="C5" s="23">
        <v>3</v>
      </c>
      <c r="D5" s="53" t="s">
        <v>8</v>
      </c>
      <c r="E5" s="54">
        <v>4.5</v>
      </c>
      <c r="F5" s="22" t="s">
        <v>28</v>
      </c>
      <c r="G5" s="59">
        <v>90019206</v>
      </c>
      <c r="H5" s="59">
        <v>0</v>
      </c>
    </row>
    <row r="6" spans="1:13" s="2" customFormat="1" x14ac:dyDescent="0.3">
      <c r="A6" s="26"/>
      <c r="B6" s="26"/>
      <c r="C6" s="23">
        <v>4</v>
      </c>
      <c r="D6" s="53" t="s">
        <v>8</v>
      </c>
      <c r="E6" s="54">
        <v>5</v>
      </c>
      <c r="F6" s="22" t="s">
        <v>30</v>
      </c>
      <c r="G6" s="59">
        <v>833912592</v>
      </c>
      <c r="H6" s="59">
        <v>0</v>
      </c>
    </row>
    <row r="7" spans="1:13" s="2" customFormat="1" x14ac:dyDescent="0.3">
      <c r="A7" s="31" t="s">
        <v>10</v>
      </c>
      <c r="B7" s="31"/>
      <c r="C7" s="30"/>
      <c r="D7" s="30"/>
      <c r="E7" s="30"/>
      <c r="F7" s="66"/>
      <c r="G7" s="60">
        <f>SUM(G3:G6)</f>
        <v>1151446960</v>
      </c>
      <c r="H7" s="60">
        <f>SUM(H3:H3)</f>
        <v>0</v>
      </c>
    </row>
    <row r="8" spans="1:13" s="2" customFormat="1" x14ac:dyDescent="0.3">
      <c r="A8" s="25" t="s">
        <v>45</v>
      </c>
      <c r="B8" s="25" t="s">
        <v>34</v>
      </c>
      <c r="C8" s="24">
        <v>1</v>
      </c>
      <c r="D8" s="53" t="s">
        <v>8</v>
      </c>
      <c r="E8" s="55">
        <v>4.5</v>
      </c>
      <c r="F8" s="22" t="s">
        <v>29</v>
      </c>
      <c r="G8" s="61">
        <v>172412304</v>
      </c>
      <c r="H8" s="61">
        <v>0</v>
      </c>
    </row>
    <row r="9" spans="1:13" s="2" customFormat="1" x14ac:dyDescent="0.3">
      <c r="A9" s="26"/>
      <c r="B9" s="26"/>
      <c r="C9" s="24">
        <v>2</v>
      </c>
      <c r="D9" s="53" t="s">
        <v>8</v>
      </c>
      <c r="E9" s="55">
        <v>5</v>
      </c>
      <c r="F9" s="22" t="s">
        <v>28</v>
      </c>
      <c r="G9" s="61">
        <v>63965378</v>
      </c>
      <c r="H9" s="61">
        <v>0</v>
      </c>
    </row>
    <row r="10" spans="1:13" s="2" customFormat="1" x14ac:dyDescent="0.3">
      <c r="A10" s="26"/>
      <c r="B10" s="26"/>
      <c r="C10" s="24">
        <v>3</v>
      </c>
      <c r="D10" s="53" t="s">
        <v>9</v>
      </c>
      <c r="E10" s="55">
        <v>4.5</v>
      </c>
      <c r="F10" s="22" t="s">
        <v>29</v>
      </c>
      <c r="G10" s="61">
        <v>70339344</v>
      </c>
      <c r="H10" s="61">
        <v>0</v>
      </c>
    </row>
    <row r="11" spans="1:13" s="2" customFormat="1" x14ac:dyDescent="0.3">
      <c r="A11" s="26"/>
      <c r="B11" s="26"/>
      <c r="C11" s="24">
        <v>4</v>
      </c>
      <c r="D11" s="53" t="s">
        <v>44</v>
      </c>
      <c r="E11" s="55" t="s">
        <v>18</v>
      </c>
      <c r="F11" s="22" t="s">
        <v>35</v>
      </c>
      <c r="G11" s="61">
        <v>73774843</v>
      </c>
      <c r="H11" s="61">
        <v>0</v>
      </c>
    </row>
    <row r="12" spans="1:13" s="2" customFormat="1" x14ac:dyDescent="0.3">
      <c r="A12" s="31" t="s">
        <v>10</v>
      </c>
      <c r="B12" s="31"/>
      <c r="C12" s="30"/>
      <c r="D12" s="30"/>
      <c r="E12" s="30"/>
      <c r="F12" s="66"/>
      <c r="G12" s="60">
        <f>SUM(G8:G11)</f>
        <v>380491869</v>
      </c>
      <c r="H12" s="60">
        <f>SUM(H8:H8)</f>
        <v>0</v>
      </c>
      <c r="J12" s="46"/>
      <c r="K12" s="47"/>
      <c r="L12" s="47"/>
      <c r="M12" s="47"/>
    </row>
    <row r="13" spans="1:13" s="2" customFormat="1" x14ac:dyDescent="0.3">
      <c r="A13" s="25" t="s">
        <v>46</v>
      </c>
      <c r="B13" s="25" t="s">
        <v>17</v>
      </c>
      <c r="C13" s="24">
        <v>1</v>
      </c>
      <c r="D13" s="22" t="s">
        <v>8</v>
      </c>
      <c r="E13" s="22">
        <v>4</v>
      </c>
      <c r="F13" s="22" t="s">
        <v>27</v>
      </c>
      <c r="G13" s="61">
        <v>67738000</v>
      </c>
      <c r="H13" s="61">
        <v>0</v>
      </c>
      <c r="J13" s="46"/>
      <c r="K13" s="47"/>
      <c r="L13" s="47"/>
      <c r="M13" s="47"/>
    </row>
    <row r="14" spans="1:13" s="2" customFormat="1" x14ac:dyDescent="0.3">
      <c r="A14" s="26"/>
      <c r="B14" s="26"/>
      <c r="C14" s="24">
        <v>2</v>
      </c>
      <c r="D14" s="22" t="s">
        <v>22</v>
      </c>
      <c r="E14" s="22">
        <v>4</v>
      </c>
      <c r="F14" s="22" t="s">
        <v>27</v>
      </c>
      <c r="G14" s="61">
        <v>28218852</v>
      </c>
      <c r="H14" s="61">
        <v>0</v>
      </c>
      <c r="J14" s="46"/>
      <c r="K14" s="47"/>
      <c r="L14" s="47"/>
      <c r="M14" s="47"/>
    </row>
    <row r="15" spans="1:13" s="2" customFormat="1" x14ac:dyDescent="0.3">
      <c r="A15" s="26"/>
      <c r="B15" s="26"/>
      <c r="C15" s="24">
        <v>3</v>
      </c>
      <c r="D15" s="22" t="s">
        <v>8</v>
      </c>
      <c r="E15" s="22">
        <v>5.5</v>
      </c>
      <c r="F15" s="22" t="s">
        <v>28</v>
      </c>
      <c r="G15" s="61">
        <v>54350487</v>
      </c>
      <c r="H15" s="61">
        <v>0</v>
      </c>
      <c r="J15" s="46"/>
      <c r="K15" s="47"/>
      <c r="L15" s="47"/>
      <c r="M15" s="47"/>
    </row>
    <row r="16" spans="1:13" s="2" customFormat="1" x14ac:dyDescent="0.3">
      <c r="A16" s="26"/>
      <c r="B16" s="26"/>
      <c r="C16" s="24">
        <v>4</v>
      </c>
      <c r="D16" s="22" t="s">
        <v>44</v>
      </c>
      <c r="E16" s="22" t="s">
        <v>18</v>
      </c>
      <c r="F16" s="22" t="s">
        <v>35</v>
      </c>
      <c r="G16" s="61">
        <v>50000000</v>
      </c>
      <c r="H16" s="61">
        <v>0</v>
      </c>
      <c r="J16" s="67"/>
      <c r="K16" s="47"/>
      <c r="L16" s="47"/>
      <c r="M16" s="47"/>
    </row>
    <row r="17" spans="1:13" s="2" customFormat="1" x14ac:dyDescent="0.3">
      <c r="A17" s="31" t="s">
        <v>10</v>
      </c>
      <c r="B17" s="31"/>
      <c r="C17" s="30"/>
      <c r="D17" s="30"/>
      <c r="E17" s="30"/>
      <c r="F17" s="66"/>
      <c r="G17" s="60">
        <f>SUM(G13:G16)</f>
        <v>200307339</v>
      </c>
      <c r="H17" s="60">
        <f>SUM(H13:H16)</f>
        <v>0</v>
      </c>
      <c r="K17" s="47"/>
      <c r="L17" s="47"/>
      <c r="M17" s="47"/>
    </row>
    <row r="18" spans="1:13" s="2" customFormat="1" x14ac:dyDescent="0.3">
      <c r="A18" s="25" t="s">
        <v>47</v>
      </c>
      <c r="B18" s="25" t="s">
        <v>21</v>
      </c>
      <c r="C18" s="24" t="s">
        <v>25</v>
      </c>
      <c r="D18" s="22" t="s">
        <v>23</v>
      </c>
      <c r="E18" s="22">
        <v>4.5</v>
      </c>
      <c r="F18" s="22" t="s">
        <v>36</v>
      </c>
      <c r="G18" s="61">
        <v>281590350</v>
      </c>
      <c r="H18" s="61">
        <v>0</v>
      </c>
    </row>
    <row r="19" spans="1:13" s="2" customFormat="1" x14ac:dyDescent="0.3">
      <c r="A19" s="26"/>
      <c r="B19" s="26"/>
      <c r="C19" s="24" t="s">
        <v>26</v>
      </c>
      <c r="D19" s="22" t="s">
        <v>8</v>
      </c>
      <c r="E19" s="22">
        <v>4.5</v>
      </c>
      <c r="F19" s="22" t="s">
        <v>30</v>
      </c>
      <c r="G19" s="61">
        <v>66691682</v>
      </c>
      <c r="H19" s="61">
        <v>0</v>
      </c>
    </row>
    <row r="20" spans="1:13" s="2" customFormat="1" x14ac:dyDescent="0.3">
      <c r="A20" s="31" t="s">
        <v>10</v>
      </c>
      <c r="B20" s="31"/>
      <c r="C20" s="30"/>
      <c r="D20" s="30"/>
      <c r="E20" s="30"/>
      <c r="F20" s="66"/>
      <c r="G20" s="60">
        <f>SUM(G18:G19)</f>
        <v>348282032</v>
      </c>
      <c r="H20" s="60">
        <f>SUM(H18:H19)</f>
        <v>0</v>
      </c>
    </row>
    <row r="21" spans="1:13" s="2" customFormat="1" x14ac:dyDescent="0.3">
      <c r="A21" s="25" t="s">
        <v>48</v>
      </c>
      <c r="B21" s="25" t="s">
        <v>20</v>
      </c>
      <c r="C21" s="24">
        <v>1</v>
      </c>
      <c r="D21" s="22" t="s">
        <v>50</v>
      </c>
      <c r="E21" s="22">
        <v>3</v>
      </c>
      <c r="F21" s="22" t="s">
        <v>27</v>
      </c>
      <c r="G21" s="61">
        <v>83048946</v>
      </c>
      <c r="H21" s="61">
        <v>0</v>
      </c>
    </row>
    <row r="22" spans="1:13" s="2" customFormat="1" x14ac:dyDescent="0.3">
      <c r="A22" s="26"/>
      <c r="B22" s="26"/>
      <c r="C22" s="24">
        <v>2</v>
      </c>
      <c r="D22" s="22" t="s">
        <v>13</v>
      </c>
      <c r="E22" s="22">
        <v>0</v>
      </c>
      <c r="F22" s="22" t="s">
        <v>49</v>
      </c>
      <c r="G22" s="61">
        <v>9744446</v>
      </c>
      <c r="H22" s="61">
        <v>0</v>
      </c>
    </row>
    <row r="23" spans="1:13" s="2" customFormat="1" x14ac:dyDescent="0.3">
      <c r="A23" s="26"/>
      <c r="B23" s="26"/>
      <c r="C23" s="24">
        <v>3</v>
      </c>
      <c r="D23" s="22" t="s">
        <v>13</v>
      </c>
      <c r="E23" s="22">
        <v>3.7233999999999998</v>
      </c>
      <c r="F23" s="22" t="s">
        <v>37</v>
      </c>
      <c r="G23" s="61">
        <v>0</v>
      </c>
      <c r="H23" s="61">
        <v>18492129</v>
      </c>
    </row>
    <row r="24" spans="1:13" s="2" customFormat="1" x14ac:dyDescent="0.3">
      <c r="A24" s="26"/>
      <c r="B24" s="26"/>
      <c r="C24" s="24">
        <v>4</v>
      </c>
      <c r="D24" s="22" t="s">
        <v>8</v>
      </c>
      <c r="E24" s="22">
        <v>5</v>
      </c>
      <c r="F24" s="22" t="s">
        <v>28</v>
      </c>
      <c r="G24" s="61">
        <v>43138453</v>
      </c>
      <c r="H24" s="61">
        <v>0</v>
      </c>
    </row>
    <row r="25" spans="1:13" s="2" customFormat="1" x14ac:dyDescent="0.3">
      <c r="A25" s="31" t="s">
        <v>10</v>
      </c>
      <c r="B25" s="31"/>
      <c r="C25" s="30"/>
      <c r="D25" s="30"/>
      <c r="E25" s="30"/>
      <c r="F25" s="66"/>
      <c r="G25" s="60">
        <f>SUM(G21:G24)</f>
        <v>135931845</v>
      </c>
      <c r="H25" s="60">
        <f>SUM(H21:H24)</f>
        <v>18492129</v>
      </c>
    </row>
    <row r="26" spans="1:13" s="2" customFormat="1" x14ac:dyDescent="0.3">
      <c r="A26" s="25" t="s">
        <v>51</v>
      </c>
      <c r="B26" s="25" t="s">
        <v>31</v>
      </c>
      <c r="C26" s="24" t="s">
        <v>32</v>
      </c>
      <c r="D26" s="22" t="s">
        <v>8</v>
      </c>
      <c r="E26" s="22">
        <v>5</v>
      </c>
      <c r="F26" s="22" t="s">
        <v>30</v>
      </c>
      <c r="G26" s="61">
        <v>76467281</v>
      </c>
      <c r="H26" s="61">
        <v>0</v>
      </c>
    </row>
    <row r="27" spans="1:13" s="2" customFormat="1" x14ac:dyDescent="0.3">
      <c r="A27" s="26"/>
      <c r="B27" s="26"/>
      <c r="C27" s="24" t="s">
        <v>33</v>
      </c>
      <c r="D27" s="22" t="s">
        <v>8</v>
      </c>
      <c r="E27" s="22">
        <v>5</v>
      </c>
      <c r="F27" s="22" t="s">
        <v>30</v>
      </c>
      <c r="G27" s="61">
        <v>41160963</v>
      </c>
      <c r="H27" s="61">
        <v>0</v>
      </c>
    </row>
    <row r="28" spans="1:13" s="2" customFormat="1" x14ac:dyDescent="0.3">
      <c r="A28" s="26"/>
      <c r="B28" s="26"/>
      <c r="C28" s="24">
        <v>2</v>
      </c>
      <c r="D28" s="22" t="s">
        <v>8</v>
      </c>
      <c r="E28" s="22">
        <v>5</v>
      </c>
      <c r="F28" s="22" t="s">
        <v>30</v>
      </c>
      <c r="G28" s="61">
        <v>81776578</v>
      </c>
      <c r="H28" s="61">
        <v>0</v>
      </c>
    </row>
    <row r="29" spans="1:13" s="2" customFormat="1" x14ac:dyDescent="0.3">
      <c r="A29" s="31" t="s">
        <v>10</v>
      </c>
      <c r="B29" s="31"/>
      <c r="C29" s="30"/>
      <c r="D29" s="30"/>
      <c r="E29" s="30"/>
      <c r="F29" s="30"/>
      <c r="G29" s="60">
        <f>SUM(G26:G28)</f>
        <v>199404822</v>
      </c>
      <c r="H29" s="60">
        <f>SUM(H26:H28)</f>
        <v>0</v>
      </c>
    </row>
    <row r="30" spans="1:13" s="2" customFormat="1" x14ac:dyDescent="0.3">
      <c r="A30" s="22"/>
      <c r="B30" s="22"/>
      <c r="C30" s="22"/>
      <c r="D30" s="22"/>
      <c r="E30" s="22"/>
      <c r="F30" s="22"/>
      <c r="G30" s="61"/>
      <c r="H30" s="61"/>
      <c r="I30" s="27"/>
    </row>
    <row r="31" spans="1:13" s="2" customFormat="1" x14ac:dyDescent="0.3">
      <c r="A31" s="31"/>
      <c r="B31" s="31"/>
      <c r="C31" s="30"/>
      <c r="D31" s="30"/>
      <c r="E31" s="30"/>
      <c r="F31" s="30" t="s">
        <v>15</v>
      </c>
      <c r="G31" s="60">
        <f>SUM(G7,G12,G17,G25,G20,G29)</f>
        <v>2415864867</v>
      </c>
      <c r="H31" s="60">
        <f>SUM(H7,H12,H17,H25,H20)</f>
        <v>18492129</v>
      </c>
    </row>
    <row r="32" spans="1:13" s="2" customFormat="1" x14ac:dyDescent="0.3">
      <c r="A32" s="22"/>
      <c r="B32" s="22"/>
      <c r="C32" s="22"/>
      <c r="D32" s="22"/>
      <c r="E32" s="22"/>
      <c r="F32" s="22"/>
      <c r="G32" s="57"/>
      <c r="H32" s="57"/>
    </row>
    <row r="33" spans="1:8" s="2" customFormat="1" x14ac:dyDescent="0.3">
      <c r="A33" s="31"/>
      <c r="B33" s="31"/>
      <c r="C33" s="30"/>
      <c r="D33" s="30"/>
      <c r="E33" s="30"/>
      <c r="F33" s="30" t="s">
        <v>16</v>
      </c>
      <c r="G33" s="60">
        <f>G34+G31</f>
        <v>11727151802</v>
      </c>
      <c r="H33" s="60">
        <f>H34+H31</f>
        <v>125778205</v>
      </c>
    </row>
    <row r="34" spans="1:8" s="2" customFormat="1" x14ac:dyDescent="0.3">
      <c r="A34" s="15"/>
      <c r="B34" s="16"/>
      <c r="C34" s="15"/>
      <c r="D34" s="15"/>
      <c r="E34" s="16"/>
      <c r="F34" s="15"/>
      <c r="G34" s="62">
        <v>9311286935</v>
      </c>
      <c r="H34" s="62">
        <v>107286076</v>
      </c>
    </row>
    <row r="35" spans="1:8" s="2" customFormat="1" x14ac:dyDescent="0.3">
      <c r="B35" s="14"/>
      <c r="E35" s="14"/>
      <c r="G35" s="63"/>
      <c r="H35" s="65"/>
    </row>
    <row r="36" spans="1:8" s="2" customFormat="1" x14ac:dyDescent="0.3">
      <c r="B36" s="14"/>
      <c r="E36" s="14"/>
      <c r="G36" s="63"/>
      <c r="H36" s="65"/>
    </row>
    <row r="37" spans="1:8" s="2" customFormat="1" x14ac:dyDescent="0.3">
      <c r="B37" s="14"/>
      <c r="E37" s="14"/>
      <c r="G37" s="63"/>
      <c r="H37" s="65"/>
    </row>
  </sheetData>
  <mergeCells count="1">
    <mergeCell ref="A1:H1"/>
  </mergeCells>
  <pageMargins left="0.7" right="0.7" top="0.75" bottom="0.7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2"/>
  <sheetViews>
    <sheetView view="pageBreakPreview" zoomScale="145" zoomScaleNormal="100" zoomScaleSheetLayoutView="145" workbookViewId="0">
      <selection activeCell="F6" sqref="F6"/>
    </sheetView>
  </sheetViews>
  <sheetFormatPr defaultRowHeight="14.4" x14ac:dyDescent="0.3"/>
  <cols>
    <col min="1" max="1" width="14.88671875" customWidth="1"/>
    <col min="2" max="2" width="14.88671875" style="3" customWidth="1"/>
    <col min="3" max="3" width="14.88671875" customWidth="1"/>
    <col min="4" max="4" width="24.6640625" customWidth="1"/>
    <col min="5" max="5" width="12.6640625" style="3" customWidth="1"/>
    <col min="6" max="6" width="21.88671875" bestFit="1" customWidth="1"/>
    <col min="7" max="7" width="24.6640625" bestFit="1" customWidth="1"/>
    <col min="8" max="8" width="20.6640625" customWidth="1"/>
    <col min="9" max="9" width="16" bestFit="1" customWidth="1"/>
  </cols>
  <sheetData>
    <row r="1" spans="1:9" ht="30" customHeight="1" x14ac:dyDescent="0.4">
      <c r="A1" s="72" t="s">
        <v>40</v>
      </c>
      <c r="B1" s="73"/>
      <c r="C1" s="73"/>
      <c r="D1" s="73"/>
      <c r="E1" s="73"/>
      <c r="F1" s="73"/>
      <c r="G1" s="73"/>
      <c r="H1" s="74"/>
    </row>
    <row r="2" spans="1:9" ht="28.8" x14ac:dyDescent="0.3">
      <c r="A2" s="32" t="s">
        <v>0</v>
      </c>
      <c r="B2" s="33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5" t="s">
        <v>7</v>
      </c>
    </row>
    <row r="3" spans="1:9" s="28" customFormat="1" x14ac:dyDescent="0.3">
      <c r="A3" s="48" t="s">
        <v>52</v>
      </c>
      <c r="B3" s="49" t="s">
        <v>53</v>
      </c>
      <c r="C3" s="49">
        <v>1</v>
      </c>
      <c r="D3" s="49" t="s">
        <v>14</v>
      </c>
      <c r="E3" s="50" t="s">
        <v>18</v>
      </c>
      <c r="F3" s="50" t="s">
        <v>19</v>
      </c>
      <c r="G3" s="52">
        <v>900018694</v>
      </c>
      <c r="H3" s="51">
        <v>0</v>
      </c>
    </row>
    <row r="4" spans="1:9" x14ac:dyDescent="0.3">
      <c r="A4" s="32"/>
      <c r="B4" s="33"/>
      <c r="C4" s="34"/>
      <c r="D4" s="34"/>
      <c r="E4" s="34"/>
      <c r="F4" s="34"/>
      <c r="G4" s="37">
        <f>G3</f>
        <v>900018694</v>
      </c>
      <c r="H4" s="37"/>
    </row>
    <row r="5" spans="1:9" s="28" customFormat="1" x14ac:dyDescent="0.3">
      <c r="A5" s="48" t="s">
        <v>55</v>
      </c>
      <c r="B5" s="69" t="s">
        <v>54</v>
      </c>
      <c r="C5" s="49">
        <v>1</v>
      </c>
      <c r="D5" s="49" t="s">
        <v>14</v>
      </c>
      <c r="E5" s="50" t="s">
        <v>18</v>
      </c>
      <c r="F5" s="50" t="s">
        <v>57</v>
      </c>
      <c r="G5" s="52">
        <v>69079569</v>
      </c>
      <c r="H5" s="70">
        <v>0</v>
      </c>
    </row>
    <row r="6" spans="1:9" s="28" customFormat="1" x14ac:dyDescent="0.3">
      <c r="A6" s="68"/>
      <c r="B6" s="69"/>
      <c r="C6" s="49">
        <v>2</v>
      </c>
      <c r="D6" s="49" t="s">
        <v>14</v>
      </c>
      <c r="E6" s="50" t="s">
        <v>18</v>
      </c>
      <c r="F6" s="50" t="s">
        <v>56</v>
      </c>
      <c r="G6" s="52">
        <v>50705942</v>
      </c>
      <c r="H6" s="70">
        <v>0</v>
      </c>
    </row>
    <row r="7" spans="1:9" s="28" customFormat="1" x14ac:dyDescent="0.3">
      <c r="A7" s="32"/>
      <c r="B7" s="33"/>
      <c r="C7" s="34"/>
      <c r="D7" s="34"/>
      <c r="E7" s="34"/>
      <c r="F7" s="30"/>
      <c r="G7" s="37">
        <f>G5+G6</f>
        <v>119785511</v>
      </c>
      <c r="H7" s="37">
        <v>0</v>
      </c>
    </row>
    <row r="8" spans="1:9" s="28" customFormat="1" x14ac:dyDescent="0.3">
      <c r="A8" s="68"/>
      <c r="B8" s="69"/>
      <c r="C8" s="49"/>
      <c r="D8" s="49"/>
      <c r="E8" s="50"/>
      <c r="F8" s="50"/>
      <c r="G8" s="52"/>
      <c r="H8" s="70"/>
    </row>
    <row r="9" spans="1:9" x14ac:dyDescent="0.3">
      <c r="A9" s="32"/>
      <c r="B9" s="33"/>
      <c r="C9" s="34"/>
      <c r="D9" s="34"/>
      <c r="E9" s="34"/>
      <c r="F9" s="30" t="s">
        <v>38</v>
      </c>
      <c r="G9" s="37">
        <f>G7+G4</f>
        <v>1019804205</v>
      </c>
      <c r="H9" s="37">
        <v>0</v>
      </c>
      <c r="I9" s="71"/>
    </row>
    <row r="10" spans="1:9" x14ac:dyDescent="0.3">
      <c r="A10" s="4"/>
      <c r="B10" s="5"/>
      <c r="C10" s="5"/>
      <c r="D10" s="5"/>
      <c r="E10" s="6"/>
      <c r="F10" s="6"/>
      <c r="G10" s="7"/>
      <c r="H10" s="7"/>
      <c r="I10" s="71"/>
    </row>
    <row r="11" spans="1:9" ht="15" thickBot="1" x14ac:dyDescent="0.35">
      <c r="A11" s="38"/>
      <c r="B11" s="39"/>
      <c r="C11" s="39"/>
      <c r="D11" s="39"/>
      <c r="E11" s="40"/>
      <c r="F11" s="40" t="s">
        <v>11</v>
      </c>
      <c r="G11" s="41">
        <f>G9+G12</f>
        <v>6044623438</v>
      </c>
      <c r="H11" s="42">
        <v>0</v>
      </c>
    </row>
    <row r="12" spans="1:9" x14ac:dyDescent="0.3">
      <c r="G12" s="56">
        <v>5024819233</v>
      </c>
    </row>
  </sheetData>
  <mergeCells count="1">
    <mergeCell ref="A1:H1"/>
  </mergeCells>
  <pageMargins left="0.7" right="0.7" top="0.75" bottom="0.75" header="0.3" footer="0.3"/>
  <pageSetup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zoomScale="145" zoomScaleNormal="145" workbookViewId="0">
      <selection activeCell="A2" sqref="A2"/>
    </sheetView>
  </sheetViews>
  <sheetFormatPr defaultColWidth="9.109375" defaultRowHeight="13.8" x14ac:dyDescent="0.25"/>
  <cols>
    <col min="1" max="1" width="14.88671875" style="9" customWidth="1"/>
    <col min="2" max="2" width="14.88671875" style="12" customWidth="1"/>
    <col min="3" max="3" width="14.88671875" style="9" customWidth="1"/>
    <col min="4" max="4" width="24.6640625" style="9" customWidth="1"/>
    <col min="5" max="5" width="12.6640625" style="12" customWidth="1"/>
    <col min="6" max="6" width="19.6640625" style="9" customWidth="1"/>
    <col min="7" max="8" width="20.6640625" style="9" customWidth="1"/>
    <col min="9" max="16384" width="9.109375" style="9"/>
  </cols>
  <sheetData>
    <row r="1" spans="1:8" ht="30" customHeight="1" x14ac:dyDescent="0.4">
      <c r="A1" s="72" t="s">
        <v>41</v>
      </c>
      <c r="B1" s="73"/>
      <c r="C1" s="73"/>
      <c r="D1" s="73"/>
      <c r="E1" s="73"/>
      <c r="F1" s="73"/>
      <c r="G1" s="73"/>
      <c r="H1" s="74"/>
    </row>
    <row r="2" spans="1:8" ht="26.4" x14ac:dyDescent="0.25">
      <c r="A2" s="43" t="s">
        <v>0</v>
      </c>
      <c r="B2" s="44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6" t="s">
        <v>6</v>
      </c>
      <c r="H2" s="45" t="s">
        <v>7</v>
      </c>
    </row>
    <row r="3" spans="1:8" s="1" customFormat="1" ht="12" customHeight="1" x14ac:dyDescent="0.25">
      <c r="A3" s="17"/>
      <c r="B3" s="18"/>
      <c r="C3" s="18"/>
      <c r="D3" s="18"/>
      <c r="E3" s="19"/>
      <c r="F3" s="19"/>
      <c r="G3" s="20"/>
      <c r="H3" s="21"/>
    </row>
    <row r="4" spans="1:8" s="1" customFormat="1" ht="12" customHeight="1" thickBot="1" x14ac:dyDescent="0.3">
      <c r="A4" s="38"/>
      <c r="B4" s="39"/>
      <c r="C4" s="39"/>
      <c r="D4" s="39"/>
      <c r="E4" s="40"/>
      <c r="F4" s="40" t="s">
        <v>12</v>
      </c>
      <c r="G4" s="41">
        <v>0</v>
      </c>
      <c r="H4" s="41">
        <v>0</v>
      </c>
    </row>
    <row r="5" spans="1:8" x14ac:dyDescent="0.25">
      <c r="A5" s="10"/>
      <c r="B5" s="11"/>
      <c r="C5" s="10"/>
      <c r="D5" s="10"/>
      <c r="E5" s="11"/>
      <c r="F5" s="10"/>
      <c r="G5" s="10"/>
      <c r="H5" s="10"/>
    </row>
    <row r="7" spans="1:8" x14ac:dyDescent="0.25">
      <c r="F7" s="13"/>
    </row>
    <row r="8" spans="1:8" x14ac:dyDescent="0.25">
      <c r="F8" s="13"/>
    </row>
    <row r="9" spans="1:8" x14ac:dyDescent="0.25">
      <c r="F9" s="13"/>
    </row>
    <row r="10" spans="1:8" x14ac:dyDescent="0.25">
      <c r="F10" s="13"/>
    </row>
    <row r="11" spans="1:8" x14ac:dyDescent="0.25">
      <c r="F11" s="13"/>
    </row>
    <row r="12" spans="1:8" x14ac:dyDescent="0.25">
      <c r="F12" s="13"/>
    </row>
    <row r="13" spans="1:8" x14ac:dyDescent="0.25">
      <c r="F13" s="13"/>
    </row>
    <row r="14" spans="1:8" x14ac:dyDescent="0.25">
      <c r="F14" s="13"/>
    </row>
  </sheetData>
  <mergeCells count="1">
    <mergeCell ref="A1:H1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Single Family</vt:lpstr>
      <vt:lpstr>Multifamily</vt:lpstr>
      <vt:lpstr>SMBS</vt:lpstr>
      <vt:lpstr>Multifamily!Print_Area</vt:lpstr>
      <vt:lpstr>'Single Family'!Print_Area</vt:lpstr>
      <vt:lpstr>SMBS!Print_Area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Dizdarevic, Sead</dc:creator>
  <cp:lastModifiedBy>Barnes, Cathryn</cp:lastModifiedBy>
  <cp:lastPrinted>2018-12-07T14:34:15Z</cp:lastPrinted>
  <dcterms:created xsi:type="dcterms:W3CDTF">2015-06-24T14:39:19Z</dcterms:created>
  <dcterms:modified xsi:type="dcterms:W3CDTF">2019-05-28T20:17:32Z</dcterms:modified>
</cp:coreProperties>
</file>